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ЗФ" sheetId="1" r:id="rId1"/>
    <sheet name="Лист1" sheetId="2" r:id="rId2"/>
  </sheets>
  <definedNames>
    <definedName name="_xlnm.Print_Titles" localSheetId="0">'ЗФ'!$13:$14</definedName>
    <definedName name="_xlnm.Print_Area" localSheetId="0">'ЗФ'!$A$1:$E$135</definedName>
  </definedNames>
  <calcPr fullCalcOnLoad="1"/>
</workbook>
</file>

<file path=xl/sharedStrings.xml><?xml version="1.0" encoding="utf-8"?>
<sst xmlns="http://schemas.openxmlformats.org/spreadsheetml/2006/main" count="140" uniqueCount="127">
  <si>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</si>
  <si>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</si>
  <si>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</si>
  <si>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</si>
  <si>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</si>
  <si>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</si>
  <si>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</si>
  <si>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</si>
  <si>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</si>
  <si>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</si>
  <si>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</si>
  <si>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</si>
  <si>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</si>
  <si>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</si>
  <si>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</si>
  <si>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</si>
  <si>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</si>
  <si>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</si>
  <si>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</si>
  <si>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</si>
  <si>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</si>
  <si>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</si>
  <si>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</si>
  <si>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</si>
  <si>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</si>
  <si>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</si>
  <si>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</si>
  <si>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</si>
  <si>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</si>
  <si>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</si>
  <si>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</si>
  <si>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</si>
  <si>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</si>
  <si>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</si>
  <si>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</si>
  <si>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</si>
  <si>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</si>
  <si>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</si>
  <si>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</si>
  <si>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</si>
  <si>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</si>
  <si>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</si>
  <si>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</si>
  <si>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</si>
  <si>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</si>
  <si>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</si>
  <si>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</si>
  <si>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</si>
  <si>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</si>
  <si>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</si>
  <si>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</si>
  <si>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</si>
  <si>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</si>
  <si>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</si>
  <si>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</si>
  <si>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</si>
  <si>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</si>
  <si>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</si>
  <si>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</si>
  <si>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</si>
  <si>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</si>
  <si>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</si>
  <si>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</si>
  <si>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</si>
  <si>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</si>
  <si>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</si>
  <si>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</si>
  <si>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</si>
  <si>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</si>
  <si>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</si>
  <si>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</si>
  <si>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</si>
  <si>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</si>
  <si>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</si>
  <si>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</si>
  <si>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</si>
  <si>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</si>
  <si>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</si>
  <si>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</si>
  <si>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</si>
  <si>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</si>
  <si>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</si>
  <si>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</si>
  <si>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</si>
  <si>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</si>
  <si>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</si>
  <si>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</si>
  <si>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</si>
  <si>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</si>
  <si>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</si>
  <si>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</si>
  <si>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</si>
  <si>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</si>
  <si>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</si>
  <si>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</si>
  <si>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</si>
  <si>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</si>
  <si>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</si>
  <si>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</si>
  <si>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</si>
  <si>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</si>
  <si>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</si>
  <si>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</si>
  <si>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</si>
  <si>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</si>
  <si>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</si>
  <si>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</si>
  <si>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</si>
  <si>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</si>
  <si>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</si>
  <si>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</si>
  <si>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</si>
  <si>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за січень - червень 2023 року</t>
  </si>
  <si>
    <t>Виконано за січень - червень 2023 року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</si>
  <si>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</si>
  <si>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</si>
  <si>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</si>
  <si>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</si>
  <si>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</si>
  <si>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</si>
  <si>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</si>
  <si>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ЗАТВЕРДЖЕНО</t>
  </si>
  <si>
    <t>VIIІ скликання</t>
  </si>
  <si>
    <t>____.____.2023 № ____/_________</t>
  </si>
  <si>
    <t>Секретар міської ради</t>
  </si>
  <si>
    <t>Іван РОМАНЮК</t>
  </si>
  <si>
    <t>Рішення                        сесії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</si>
</sst>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vertical="center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8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zoomScaleSheetLayoutView="100" zoomScalePageLayoutView="0" workbookViewId="0" topLeftCell="A124">
      <selection activeCell="B5" sqref="B5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0"/>
      <c r="C1" s="41" t="s">
        <v>98</v>
      </c>
      <c r="D1" s="41"/>
      <c r="E1" s="36"/>
      <c r="F1" s="34"/>
    </row>
    <row r="2" spans="2:6" ht="18" customHeight="1">
      <c r="B2" s="40"/>
      <c r="C2" s="92" t="s">
        <v>121</v>
      </c>
      <c r="D2" s="92"/>
      <c r="E2" s="92"/>
      <c r="F2" s="92"/>
    </row>
    <row r="3" spans="2:6" ht="18" customHeight="1">
      <c r="B3" s="40"/>
      <c r="C3" s="92" t="s">
        <v>126</v>
      </c>
      <c r="D3" s="92"/>
      <c r="E3" s="92"/>
      <c r="F3" s="92"/>
    </row>
    <row r="4" spans="2:6" ht="16.5">
      <c r="B4" s="40"/>
      <c r="C4" s="105" t="s">
        <v>97</v>
      </c>
      <c r="D4" s="105"/>
      <c r="E4" s="105"/>
      <c r="F4" s="105"/>
    </row>
    <row r="5" spans="2:6" ht="15.75" customHeight="1">
      <c r="B5" s="40"/>
      <c r="C5" s="93" t="s">
        <v>122</v>
      </c>
      <c r="D5" s="93"/>
      <c r="E5" s="93"/>
      <c r="F5" s="93"/>
    </row>
    <row r="6" spans="2:6" ht="15.75" customHeight="1">
      <c r="B6" s="40"/>
      <c r="C6" s="92" t="s">
        <v>123</v>
      </c>
      <c r="D6" s="92"/>
      <c r="E6" s="92"/>
      <c r="F6" s="92"/>
    </row>
    <row r="7" spans="2:5" ht="7.5" customHeight="1">
      <c r="B7" s="40"/>
      <c r="C7" s="40"/>
      <c r="D7" s="40"/>
      <c r="E7" s="40"/>
    </row>
    <row r="8" spans="1:5" ht="16.5">
      <c r="A8" s="106" t="s">
        <v>33</v>
      </c>
      <c r="B8" s="107"/>
      <c r="C8" s="107"/>
      <c r="D8" s="107"/>
      <c r="E8" s="107"/>
    </row>
    <row r="9" spans="1:5" ht="16.5">
      <c r="A9" s="106" t="s">
        <v>109</v>
      </c>
      <c r="B9" s="107"/>
      <c r="C9" s="107"/>
      <c r="D9" s="107"/>
      <c r="E9" s="107"/>
    </row>
    <row r="10" spans="1:5" ht="16.5">
      <c r="A10" s="106" t="s">
        <v>112</v>
      </c>
      <c r="B10" s="108"/>
      <c r="C10" s="108"/>
      <c r="D10" s="108"/>
      <c r="E10" s="108"/>
    </row>
    <row r="11" spans="1:5" ht="16.5">
      <c r="A11" s="81"/>
      <c r="B11" s="36"/>
      <c r="C11" s="36"/>
      <c r="D11" s="36"/>
      <c r="E11" s="36"/>
    </row>
    <row r="12" spans="1:5" ht="18" customHeight="1">
      <c r="A12" s="109" t="s">
        <v>110</v>
      </c>
      <c r="B12" s="109"/>
      <c r="C12" s="110"/>
      <c r="D12" s="110"/>
      <c r="E12" s="46" t="s">
        <v>102</v>
      </c>
    </row>
    <row r="13" spans="1:5" ht="12.75" customHeight="1">
      <c r="A13" s="104" t="s">
        <v>31</v>
      </c>
      <c r="B13" s="104" t="s">
        <v>99</v>
      </c>
      <c r="C13" s="101" t="s">
        <v>103</v>
      </c>
      <c r="D13" s="101" t="s">
        <v>113</v>
      </c>
      <c r="E13" s="101" t="s">
        <v>104</v>
      </c>
    </row>
    <row r="14" spans="1:5" ht="78" customHeight="1">
      <c r="A14" s="104"/>
      <c r="B14" s="104"/>
      <c r="C14" s="101"/>
      <c r="D14" s="101"/>
      <c r="E14" s="101"/>
    </row>
    <row r="15" spans="1:5" ht="12.75">
      <c r="A15" s="9">
        <v>10000000</v>
      </c>
      <c r="B15" s="10" t="s">
        <v>61</v>
      </c>
      <c r="C15" s="17">
        <f>C16+C24+C31+C39</f>
        <v>477935700</v>
      </c>
      <c r="D15" s="17">
        <f>D16+D24+D31+D39</f>
        <v>281351407.44</v>
      </c>
      <c r="E15" s="19">
        <f aca="true" t="shared" si="0" ref="E15:E48">+D15/C15*100</f>
        <v>58.86804594007101</v>
      </c>
    </row>
    <row r="16" spans="1:5" ht="25.5">
      <c r="A16" s="11">
        <v>11000000</v>
      </c>
      <c r="B16" s="10" t="s">
        <v>59</v>
      </c>
      <c r="C16" s="17">
        <f>C17+C22</f>
        <v>402166400</v>
      </c>
      <c r="D16" s="17">
        <f>D17+D22</f>
        <v>239334888.20000002</v>
      </c>
      <c r="E16" s="19">
        <f>+D16/C16*100</f>
        <v>59.51140826284842</v>
      </c>
    </row>
    <row r="17" spans="1:5" ht="12.75">
      <c r="A17" s="47">
        <v>110100000</v>
      </c>
      <c r="B17" s="10" t="s">
        <v>60</v>
      </c>
      <c r="C17" s="17">
        <f>SUM(C18:C21)</f>
        <v>401852400</v>
      </c>
      <c r="D17" s="17">
        <f>SUM(D18:D21)</f>
        <v>239005762.76000002</v>
      </c>
      <c r="E17" s="19">
        <f t="shared" si="0"/>
        <v>59.47600730019281</v>
      </c>
    </row>
    <row r="18" spans="1:5" ht="25.5">
      <c r="A18" s="12">
        <v>11010100</v>
      </c>
      <c r="B18" s="35" t="s">
        <v>32</v>
      </c>
      <c r="C18" s="18">
        <v>374652400</v>
      </c>
      <c r="D18" s="18">
        <v>211553166.84</v>
      </c>
      <c r="E18" s="20">
        <f t="shared" si="0"/>
        <v>56.466518522235546</v>
      </c>
    </row>
    <row r="19" spans="1:5" ht="51">
      <c r="A19" s="12">
        <v>11010200</v>
      </c>
      <c r="B19" s="35" t="s">
        <v>1</v>
      </c>
      <c r="C19" s="18">
        <v>24000000</v>
      </c>
      <c r="D19" s="18">
        <v>24360229.87</v>
      </c>
      <c r="E19" s="20">
        <f t="shared" si="0"/>
        <v>101.50095779166668</v>
      </c>
    </row>
    <row r="20" spans="1:5" ht="25.5">
      <c r="A20" s="12">
        <v>11010400</v>
      </c>
      <c r="B20" s="35" t="s">
        <v>2</v>
      </c>
      <c r="C20" s="18">
        <v>2000000</v>
      </c>
      <c r="D20" s="18">
        <v>1205950.56</v>
      </c>
      <c r="E20" s="20">
        <f t="shared" si="0"/>
        <v>60.297528</v>
      </c>
    </row>
    <row r="21" spans="1:5" ht="25.5">
      <c r="A21" s="12">
        <v>11010500</v>
      </c>
      <c r="B21" s="13" t="s">
        <v>3</v>
      </c>
      <c r="C21" s="18">
        <v>1200000</v>
      </c>
      <c r="D21" s="18">
        <v>1886415.49</v>
      </c>
      <c r="E21" s="20">
        <f t="shared" si="0"/>
        <v>157.20129083333333</v>
      </c>
    </row>
    <row r="22" spans="1:5" ht="12.75">
      <c r="A22" s="11">
        <v>11020000</v>
      </c>
      <c r="B22" s="10" t="s">
        <v>4</v>
      </c>
      <c r="C22" s="17">
        <f>C23</f>
        <v>314000</v>
      </c>
      <c r="D22" s="17">
        <f>D23</f>
        <v>329125.44</v>
      </c>
      <c r="E22" s="19">
        <f t="shared" si="0"/>
        <v>104.81701910828025</v>
      </c>
    </row>
    <row r="23" spans="1:5" ht="25.5">
      <c r="A23" s="12">
        <v>11020200</v>
      </c>
      <c r="B23" s="13" t="s">
        <v>40</v>
      </c>
      <c r="C23" s="18">
        <v>314000</v>
      </c>
      <c r="D23" s="18">
        <v>329125.44</v>
      </c>
      <c r="E23" s="20">
        <f t="shared" si="0"/>
        <v>104.81701910828025</v>
      </c>
    </row>
    <row r="24" spans="1:5" ht="12.75">
      <c r="A24" s="11">
        <v>13000000</v>
      </c>
      <c r="B24" s="10" t="s">
        <v>5</v>
      </c>
      <c r="C24" s="17">
        <f>C25+C28+C30</f>
        <v>760400</v>
      </c>
      <c r="D24" s="17">
        <f>D25+D28+D30</f>
        <v>665095.06</v>
      </c>
      <c r="E24" s="19">
        <f t="shared" si="0"/>
        <v>87.46647290899527</v>
      </c>
    </row>
    <row r="25" spans="1:5" ht="12.75">
      <c r="A25" s="11">
        <v>13010000</v>
      </c>
      <c r="B25" s="10" t="s">
        <v>6</v>
      </c>
      <c r="C25" s="17">
        <f>C27+C26</f>
        <v>30000</v>
      </c>
      <c r="D25" s="17">
        <f>D27+D26</f>
        <v>77434.99</v>
      </c>
      <c r="E25" s="19">
        <f t="shared" si="0"/>
        <v>258.11663333333337</v>
      </c>
    </row>
    <row r="26" spans="1:5" ht="25.5">
      <c r="A26" s="12">
        <v>13010100</v>
      </c>
      <c r="B26" s="29" t="s">
        <v>78</v>
      </c>
      <c r="C26" s="18">
        <v>10000</v>
      </c>
      <c r="D26" s="18">
        <v>11182.42</v>
      </c>
      <c r="E26" s="20">
        <f t="shared" si="0"/>
        <v>111.82419999999999</v>
      </c>
    </row>
    <row r="27" spans="1:5" ht="38.25">
      <c r="A27" s="12">
        <v>13010200</v>
      </c>
      <c r="B27" s="13" t="s">
        <v>41</v>
      </c>
      <c r="C27" s="18">
        <v>20000</v>
      </c>
      <c r="D27" s="18">
        <v>66252.57</v>
      </c>
      <c r="E27" s="20">
        <f t="shared" si="0"/>
        <v>331.26285</v>
      </c>
    </row>
    <row r="28" spans="1:5" ht="12.75" customHeight="1">
      <c r="A28" s="11">
        <v>13030000</v>
      </c>
      <c r="B28" s="70" t="s">
        <v>88</v>
      </c>
      <c r="C28" s="71">
        <f>+C29</f>
        <v>200000</v>
      </c>
      <c r="D28" s="71">
        <f>+D29</f>
        <v>81793.95</v>
      </c>
      <c r="E28" s="77">
        <f t="shared" si="0"/>
        <v>40.896975</v>
      </c>
    </row>
    <row r="29" spans="1:5" ht="25.5">
      <c r="A29" s="12">
        <v>13030100</v>
      </c>
      <c r="B29" s="72" t="s">
        <v>89</v>
      </c>
      <c r="C29" s="32">
        <v>200000</v>
      </c>
      <c r="D29" s="32">
        <v>81793.95</v>
      </c>
      <c r="E29" s="31">
        <f t="shared" si="0"/>
        <v>40.896975</v>
      </c>
    </row>
    <row r="30" spans="1:5" ht="25.5">
      <c r="A30" s="11">
        <v>13040100</v>
      </c>
      <c r="B30" s="73" t="s">
        <v>90</v>
      </c>
      <c r="C30" s="33">
        <v>530400</v>
      </c>
      <c r="D30" s="33">
        <v>505866.12</v>
      </c>
      <c r="E30" s="30">
        <f t="shared" si="0"/>
        <v>95.37445701357467</v>
      </c>
    </row>
    <row r="31" spans="1:5" ht="12.75">
      <c r="A31" s="11">
        <v>14000000</v>
      </c>
      <c r="B31" s="10" t="s">
        <v>7</v>
      </c>
      <c r="C31" s="17">
        <f>C36+C32+C34</f>
        <v>15200000</v>
      </c>
      <c r="D31" s="17">
        <f>D36+D32+D34</f>
        <v>8239972.76</v>
      </c>
      <c r="E31" s="19">
        <f t="shared" si="0"/>
        <v>54.21034710526315</v>
      </c>
    </row>
    <row r="32" spans="1:5" ht="25.5">
      <c r="A32" s="11">
        <v>14020000</v>
      </c>
      <c r="B32" s="21" t="s">
        <v>64</v>
      </c>
      <c r="C32" s="17">
        <f>C33</f>
        <v>400000</v>
      </c>
      <c r="D32" s="17">
        <f>D33</f>
        <v>463150.14</v>
      </c>
      <c r="E32" s="19">
        <f t="shared" si="0"/>
        <v>115.787535</v>
      </c>
    </row>
    <row r="33" spans="1:5" ht="12.75">
      <c r="A33" s="12">
        <v>14021900</v>
      </c>
      <c r="B33" s="13" t="s">
        <v>63</v>
      </c>
      <c r="C33" s="18">
        <v>400000</v>
      </c>
      <c r="D33" s="18">
        <v>463150.14</v>
      </c>
      <c r="E33" s="20">
        <f t="shared" si="0"/>
        <v>115.787535</v>
      </c>
    </row>
    <row r="34" spans="1:5" ht="25.5">
      <c r="A34" s="11">
        <v>14030000</v>
      </c>
      <c r="B34" s="21" t="s">
        <v>65</v>
      </c>
      <c r="C34" s="17">
        <f>C35</f>
        <v>3000000</v>
      </c>
      <c r="D34" s="17">
        <f>D35</f>
        <v>1962707.32</v>
      </c>
      <c r="E34" s="19">
        <f t="shared" si="0"/>
        <v>65.42357733333334</v>
      </c>
    </row>
    <row r="35" spans="1:5" ht="12.75">
      <c r="A35" s="12">
        <v>14031900</v>
      </c>
      <c r="B35" s="13" t="s">
        <v>63</v>
      </c>
      <c r="C35" s="18">
        <v>3000000</v>
      </c>
      <c r="D35" s="18">
        <v>1962707.32</v>
      </c>
      <c r="E35" s="20">
        <f t="shared" si="0"/>
        <v>65.42357733333334</v>
      </c>
    </row>
    <row r="36" spans="1:5" ht="25.5">
      <c r="A36" s="11">
        <v>14040000</v>
      </c>
      <c r="B36" s="10" t="s">
        <v>39</v>
      </c>
      <c r="C36" s="17">
        <f>C37+C38</f>
        <v>11800000</v>
      </c>
      <c r="D36" s="17">
        <f>D37+D38</f>
        <v>5814115.3</v>
      </c>
      <c r="E36" s="19">
        <f t="shared" si="0"/>
        <v>49.27216355932203</v>
      </c>
    </row>
    <row r="37" spans="1:5" ht="63.75">
      <c r="A37" s="84">
        <v>14040100</v>
      </c>
      <c r="B37" s="83" t="s">
        <v>105</v>
      </c>
      <c r="C37" s="18">
        <v>4800000</v>
      </c>
      <c r="D37" s="18">
        <v>2398994.82</v>
      </c>
      <c r="E37" s="20">
        <f t="shared" si="0"/>
        <v>49.97905874999999</v>
      </c>
    </row>
    <row r="38" spans="1:5" ht="51">
      <c r="A38" s="28">
        <v>14040200</v>
      </c>
      <c r="B38" s="83" t="s">
        <v>106</v>
      </c>
      <c r="C38" s="18">
        <v>7000000</v>
      </c>
      <c r="D38" s="18">
        <v>3415120.48</v>
      </c>
      <c r="E38" s="20">
        <f t="shared" si="0"/>
        <v>48.78743542857143</v>
      </c>
    </row>
    <row r="39" spans="1:5" ht="25.5">
      <c r="A39" s="11">
        <v>18000000</v>
      </c>
      <c r="B39" s="78" t="s">
        <v>92</v>
      </c>
      <c r="C39" s="33">
        <f>C40+C49+C52</f>
        <v>59808900</v>
      </c>
      <c r="D39" s="17">
        <f>D40+D49+D52</f>
        <v>33111451.420000006</v>
      </c>
      <c r="E39" s="19">
        <f t="shared" si="0"/>
        <v>55.362080593356524</v>
      </c>
    </row>
    <row r="40" spans="1:5" ht="12.75">
      <c r="A40" s="11">
        <v>18010000</v>
      </c>
      <c r="B40" s="79" t="s">
        <v>8</v>
      </c>
      <c r="C40" s="33">
        <f>SUM(C41:C48)</f>
        <v>32765900</v>
      </c>
      <c r="D40" s="17">
        <f>SUM(D41:D48)</f>
        <v>17852277.67</v>
      </c>
      <c r="E40" s="19">
        <f t="shared" si="0"/>
        <v>54.48431958224862</v>
      </c>
    </row>
    <row r="41" spans="1:5" ht="25.5" customHeight="1">
      <c r="A41" s="12">
        <v>18010100</v>
      </c>
      <c r="B41" s="13" t="s">
        <v>49</v>
      </c>
      <c r="C41" s="18">
        <v>15400</v>
      </c>
      <c r="D41" s="18">
        <v>7815.77</v>
      </c>
      <c r="E41" s="20">
        <f t="shared" si="0"/>
        <v>50.75175324675325</v>
      </c>
    </row>
    <row r="42" spans="1:5" ht="25.5" customHeight="1">
      <c r="A42" s="12">
        <v>18010200</v>
      </c>
      <c r="B42" s="13" t="s">
        <v>42</v>
      </c>
      <c r="C42" s="18">
        <v>200000</v>
      </c>
      <c r="D42" s="18">
        <v>298295.34</v>
      </c>
      <c r="E42" s="20">
        <f t="shared" si="0"/>
        <v>149.14767000000003</v>
      </c>
    </row>
    <row r="43" spans="1:5" ht="25.5" customHeight="1">
      <c r="A43" s="12">
        <v>18010300</v>
      </c>
      <c r="B43" s="14" t="s">
        <v>66</v>
      </c>
      <c r="C43" s="18">
        <v>300000</v>
      </c>
      <c r="D43" s="18">
        <v>231756.61</v>
      </c>
      <c r="E43" s="20">
        <f t="shared" si="0"/>
        <v>77.25220333333333</v>
      </c>
    </row>
    <row r="44" spans="1:5" ht="38.25">
      <c r="A44" s="12">
        <v>18010400</v>
      </c>
      <c r="B44" s="13" t="s">
        <v>43</v>
      </c>
      <c r="C44" s="18">
        <v>1211000</v>
      </c>
      <c r="D44" s="18">
        <v>633959.42</v>
      </c>
      <c r="E44" s="20">
        <f t="shared" si="0"/>
        <v>52.3500759702725</v>
      </c>
    </row>
    <row r="45" spans="1:5" ht="12.75">
      <c r="A45" s="12">
        <v>18010500</v>
      </c>
      <c r="B45" s="13" t="s">
        <v>9</v>
      </c>
      <c r="C45" s="18">
        <v>22796000</v>
      </c>
      <c r="D45" s="18">
        <v>12755387.53</v>
      </c>
      <c r="E45" s="20">
        <f t="shared" si="0"/>
        <v>55.95449872784699</v>
      </c>
    </row>
    <row r="46" spans="1:5" ht="12.75">
      <c r="A46" s="12">
        <v>18010600</v>
      </c>
      <c r="B46" s="13" t="s">
        <v>10</v>
      </c>
      <c r="C46" s="18">
        <v>6313300</v>
      </c>
      <c r="D46" s="18">
        <v>2896067.04</v>
      </c>
      <c r="E46" s="20">
        <f t="shared" si="0"/>
        <v>45.87247620103591</v>
      </c>
    </row>
    <row r="47" spans="1:5" ht="12.75">
      <c r="A47" s="12">
        <v>18010700</v>
      </c>
      <c r="B47" s="13" t="s">
        <v>11</v>
      </c>
      <c r="C47" s="18">
        <v>260000</v>
      </c>
      <c r="D47" s="18">
        <v>120219.66</v>
      </c>
      <c r="E47" s="20">
        <f t="shared" si="0"/>
        <v>46.23833076923077</v>
      </c>
    </row>
    <row r="48" spans="1:5" ht="12.75">
      <c r="A48" s="12">
        <v>18010900</v>
      </c>
      <c r="B48" s="13" t="s">
        <v>12</v>
      </c>
      <c r="C48" s="18">
        <v>1670200</v>
      </c>
      <c r="D48" s="18">
        <v>908776.3</v>
      </c>
      <c r="E48" s="20">
        <f t="shared" si="0"/>
        <v>54.41122620045504</v>
      </c>
    </row>
    <row r="49" spans="1:5" ht="12.75">
      <c r="A49" s="11">
        <v>18030000</v>
      </c>
      <c r="B49" s="10" t="s">
        <v>13</v>
      </c>
      <c r="C49" s="17">
        <f>C50+C51</f>
        <v>110600</v>
      </c>
      <c r="D49" s="17">
        <f>D50+D51</f>
        <v>46212.67</v>
      </c>
      <c r="E49" s="19">
        <f aca="true" t="shared" si="1" ref="E49:E59">+D49/C49*100</f>
        <v>41.783607594936704</v>
      </c>
    </row>
    <row r="50" spans="1:5" ht="12.75">
      <c r="A50" s="12">
        <v>18030100</v>
      </c>
      <c r="B50" s="13" t="s">
        <v>14</v>
      </c>
      <c r="C50" s="18">
        <v>10600</v>
      </c>
      <c r="D50" s="18">
        <v>28790.17</v>
      </c>
      <c r="E50" s="20">
        <f t="shared" si="1"/>
        <v>271.60537735849056</v>
      </c>
    </row>
    <row r="51" spans="1:5" ht="12.75">
      <c r="A51" s="12">
        <v>18030200</v>
      </c>
      <c r="B51" s="13" t="s">
        <v>15</v>
      </c>
      <c r="C51" s="18">
        <v>100000</v>
      </c>
      <c r="D51" s="18">
        <v>17422.5</v>
      </c>
      <c r="E51" s="20">
        <f t="shared" si="1"/>
        <v>17.4225</v>
      </c>
    </row>
    <row r="52" spans="1:5" ht="12.75">
      <c r="A52" s="11">
        <v>18050000</v>
      </c>
      <c r="B52" s="10" t="s">
        <v>16</v>
      </c>
      <c r="C52" s="17">
        <f>SUM(C53:C55)</f>
        <v>26932400</v>
      </c>
      <c r="D52" s="17">
        <f>SUM(D53:D55)</f>
        <v>15212961.080000002</v>
      </c>
      <c r="E52" s="19">
        <f t="shared" si="1"/>
        <v>56.48572381221132</v>
      </c>
    </row>
    <row r="53" spans="1:5" ht="12.75">
      <c r="A53" s="12">
        <v>18050300</v>
      </c>
      <c r="B53" s="13" t="s">
        <v>17</v>
      </c>
      <c r="C53" s="18">
        <v>2100000</v>
      </c>
      <c r="D53" s="18">
        <v>998606.46</v>
      </c>
      <c r="E53" s="20">
        <f t="shared" si="1"/>
        <v>47.55268857142857</v>
      </c>
    </row>
    <row r="54" spans="1:5" ht="12.75">
      <c r="A54" s="12">
        <v>18050400</v>
      </c>
      <c r="B54" s="13" t="s">
        <v>18</v>
      </c>
      <c r="C54" s="18">
        <v>24578900</v>
      </c>
      <c r="D54" s="18">
        <v>14045024.07</v>
      </c>
      <c r="E54" s="20">
        <f t="shared" si="1"/>
        <v>57.14260634121137</v>
      </c>
    </row>
    <row r="55" spans="1:5" ht="38.25">
      <c r="A55" s="12">
        <v>18050500</v>
      </c>
      <c r="B55" s="13" t="s">
        <v>19</v>
      </c>
      <c r="C55" s="18">
        <v>253500</v>
      </c>
      <c r="D55" s="18">
        <v>169330.55</v>
      </c>
      <c r="E55" s="20">
        <f t="shared" si="1"/>
        <v>66.79706114398421</v>
      </c>
    </row>
    <row r="56" spans="1:5" ht="12.75">
      <c r="A56" s="11">
        <v>20000000</v>
      </c>
      <c r="B56" s="10" t="s">
        <v>21</v>
      </c>
      <c r="C56" s="17">
        <f>C57+C64+C75</f>
        <v>3153600</v>
      </c>
      <c r="D56" s="17">
        <f>D57+D64+D75</f>
        <v>2273276.96</v>
      </c>
      <c r="E56" s="19">
        <f t="shared" si="1"/>
        <v>72.08513952308473</v>
      </c>
    </row>
    <row r="57" spans="1:5" ht="12.75">
      <c r="A57" s="11">
        <v>21000000</v>
      </c>
      <c r="B57" s="10" t="s">
        <v>44</v>
      </c>
      <c r="C57" s="17">
        <f>C58+C60</f>
        <v>311500</v>
      </c>
      <c r="D57" s="17">
        <f>D58+D60</f>
        <v>281299</v>
      </c>
      <c r="E57" s="19">
        <f t="shared" si="1"/>
        <v>90.30465489566613</v>
      </c>
    </row>
    <row r="58" spans="1:5" ht="63.75">
      <c r="A58" s="11">
        <v>21010000</v>
      </c>
      <c r="B58" s="10" t="s">
        <v>77</v>
      </c>
      <c r="C58" s="17">
        <f>C59</f>
        <v>209500</v>
      </c>
      <c r="D58" s="17">
        <f>D59</f>
        <v>192153</v>
      </c>
      <c r="E58" s="19">
        <f t="shared" si="1"/>
        <v>91.71980906921242</v>
      </c>
    </row>
    <row r="59" spans="1:5" ht="25.5" customHeight="1">
      <c r="A59" s="12">
        <v>21010300</v>
      </c>
      <c r="B59" s="13" t="s">
        <v>45</v>
      </c>
      <c r="C59" s="18">
        <v>209500</v>
      </c>
      <c r="D59" s="18">
        <v>192153</v>
      </c>
      <c r="E59" s="20">
        <f t="shared" si="1"/>
        <v>91.71980906921242</v>
      </c>
    </row>
    <row r="60" spans="1:5" ht="12.75">
      <c r="A60" s="11">
        <v>21080000</v>
      </c>
      <c r="B60" s="10" t="s">
        <v>51</v>
      </c>
      <c r="C60" s="17">
        <f>C61+C63+C62</f>
        <v>102000</v>
      </c>
      <c r="D60" s="17">
        <f>D61+D63+D62</f>
        <v>89146</v>
      </c>
      <c r="E60" s="19">
        <f>+D60/C60*100</f>
        <v>87.39803921568627</v>
      </c>
    </row>
    <row r="61" spans="1:5" ht="12.75">
      <c r="A61" s="74">
        <v>21081100</v>
      </c>
      <c r="B61" s="13" t="s">
        <v>46</v>
      </c>
      <c r="C61" s="18">
        <v>100000</v>
      </c>
      <c r="D61" s="18">
        <v>68476</v>
      </c>
      <c r="E61" s="20">
        <f>+D61/C61*100</f>
        <v>68.476</v>
      </c>
    </row>
    <row r="62" spans="1:5" ht="51">
      <c r="A62" s="74">
        <v>21081500</v>
      </c>
      <c r="B62" s="15" t="s">
        <v>120</v>
      </c>
      <c r="C62" s="18"/>
      <c r="D62" s="18">
        <v>20000</v>
      </c>
      <c r="E62" s="20"/>
    </row>
    <row r="63" spans="1:5" ht="51" customHeight="1">
      <c r="A63" s="12">
        <v>21082400</v>
      </c>
      <c r="B63" s="82" t="s">
        <v>101</v>
      </c>
      <c r="C63" s="18">
        <v>2000</v>
      </c>
      <c r="D63" s="18">
        <v>670</v>
      </c>
      <c r="E63" s="20">
        <f>+D63/C63*100</f>
        <v>33.5</v>
      </c>
    </row>
    <row r="64" spans="1:5" ht="25.5">
      <c r="A64" s="11">
        <v>22000000</v>
      </c>
      <c r="B64" s="10" t="s">
        <v>47</v>
      </c>
      <c r="C64" s="17">
        <f>C65+C69+C71</f>
        <v>2830100</v>
      </c>
      <c r="D64" s="17">
        <f>D65+D69+D71</f>
        <v>1675014.73</v>
      </c>
      <c r="E64" s="19">
        <f aca="true" t="shared" si="2" ref="E64:E72">+D64/C64*100</f>
        <v>59.18570827885941</v>
      </c>
    </row>
    <row r="65" spans="1:5" ht="12.75">
      <c r="A65" s="11">
        <v>22010000</v>
      </c>
      <c r="B65" s="10" t="s">
        <v>22</v>
      </c>
      <c r="C65" s="17">
        <f>SUM(C66:C68)</f>
        <v>1240000</v>
      </c>
      <c r="D65" s="17">
        <f>SUM(D66:D68)</f>
        <v>889512.25</v>
      </c>
      <c r="E65" s="19">
        <f t="shared" si="2"/>
        <v>71.73485887096774</v>
      </c>
    </row>
    <row r="66" spans="1:5" ht="12.75">
      <c r="A66" s="12">
        <v>22012500</v>
      </c>
      <c r="B66" s="13" t="s">
        <v>23</v>
      </c>
      <c r="C66" s="18">
        <v>1200000</v>
      </c>
      <c r="D66" s="18">
        <v>811312.25</v>
      </c>
      <c r="E66" s="20">
        <f t="shared" si="2"/>
        <v>67.60935416666666</v>
      </c>
    </row>
    <row r="67" spans="1:5" ht="25.5">
      <c r="A67" s="16">
        <v>22012600</v>
      </c>
      <c r="B67" s="15" t="s">
        <v>62</v>
      </c>
      <c r="C67" s="18">
        <v>40000</v>
      </c>
      <c r="D67" s="18">
        <v>72840</v>
      </c>
      <c r="E67" s="20">
        <f t="shared" si="2"/>
        <v>182.1</v>
      </c>
    </row>
    <row r="68" spans="1:5" ht="63" customHeight="1">
      <c r="A68" s="16">
        <v>22012900</v>
      </c>
      <c r="B68" s="29" t="s">
        <v>107</v>
      </c>
      <c r="C68" s="18">
        <v>0</v>
      </c>
      <c r="D68" s="18">
        <v>5360</v>
      </c>
      <c r="E68" s="20"/>
    </row>
    <row r="69" spans="1:5" ht="25.5">
      <c r="A69" s="11">
        <v>22080000</v>
      </c>
      <c r="B69" s="10" t="s">
        <v>52</v>
      </c>
      <c r="C69" s="17">
        <f>C70</f>
        <v>1404900</v>
      </c>
      <c r="D69" s="17">
        <f>D70</f>
        <v>662923.94</v>
      </c>
      <c r="E69" s="19">
        <f t="shared" si="2"/>
        <v>47.18655705032386</v>
      </c>
    </row>
    <row r="70" spans="1:5" ht="25.5" customHeight="1">
      <c r="A70" s="12">
        <v>22080400</v>
      </c>
      <c r="B70" s="13" t="s">
        <v>108</v>
      </c>
      <c r="C70" s="18">
        <v>1404900</v>
      </c>
      <c r="D70" s="18">
        <v>662923.94</v>
      </c>
      <c r="E70" s="20">
        <f t="shared" si="2"/>
        <v>47.18655705032386</v>
      </c>
    </row>
    <row r="71" spans="1:5" ht="12.75">
      <c r="A71" s="11">
        <v>22090000</v>
      </c>
      <c r="B71" s="10" t="s">
        <v>24</v>
      </c>
      <c r="C71" s="17">
        <f>C72+C74+C73</f>
        <v>185200</v>
      </c>
      <c r="D71" s="17">
        <f>D72+D74+D73</f>
        <v>122578.54</v>
      </c>
      <c r="E71" s="19">
        <f t="shared" si="2"/>
        <v>66.18711663066954</v>
      </c>
    </row>
    <row r="72" spans="1:5" ht="38.25">
      <c r="A72" s="12">
        <v>22090100</v>
      </c>
      <c r="B72" s="13" t="s">
        <v>25</v>
      </c>
      <c r="C72" s="18">
        <v>180000</v>
      </c>
      <c r="D72" s="18">
        <v>119752.84</v>
      </c>
      <c r="E72" s="20">
        <f t="shared" si="2"/>
        <v>66.52935555555555</v>
      </c>
    </row>
    <row r="73" spans="1:5" ht="12.75">
      <c r="A73" s="12">
        <v>22090200</v>
      </c>
      <c r="B73" s="75" t="s">
        <v>91</v>
      </c>
      <c r="C73" s="18">
        <v>0</v>
      </c>
      <c r="D73" s="18">
        <v>3.7</v>
      </c>
      <c r="E73" s="20"/>
    </row>
    <row r="74" spans="1:5" ht="25.5">
      <c r="A74" s="12">
        <v>22090400</v>
      </c>
      <c r="B74" s="76" t="s">
        <v>48</v>
      </c>
      <c r="C74" s="18">
        <v>5200</v>
      </c>
      <c r="D74" s="18">
        <v>2822</v>
      </c>
      <c r="E74" s="20">
        <f>+D74/C74*100</f>
        <v>54.26923076923077</v>
      </c>
    </row>
    <row r="75" spans="1:5" ht="12.75">
      <c r="A75" s="11">
        <v>24000000</v>
      </c>
      <c r="B75" s="10" t="s">
        <v>53</v>
      </c>
      <c r="C75" s="17">
        <f>C76</f>
        <v>12000</v>
      </c>
      <c r="D75" s="17">
        <f>D76</f>
        <v>316963.23</v>
      </c>
      <c r="E75" s="19">
        <f>+D75/C75*100</f>
        <v>2641.36025</v>
      </c>
    </row>
    <row r="76" spans="1:5" ht="12.75">
      <c r="A76" s="11">
        <v>24060000</v>
      </c>
      <c r="B76" s="10" t="s">
        <v>54</v>
      </c>
      <c r="C76" s="17">
        <f>C77+C78</f>
        <v>12000</v>
      </c>
      <c r="D76" s="17">
        <f>D77+D78</f>
        <v>316963.23</v>
      </c>
      <c r="E76" s="19">
        <f>+D76/C76*100</f>
        <v>2641.36025</v>
      </c>
    </row>
    <row r="77" spans="1:5" ht="12.75">
      <c r="A77" s="12">
        <v>24060300</v>
      </c>
      <c r="B77" s="13" t="s">
        <v>54</v>
      </c>
      <c r="C77" s="18">
        <v>12000</v>
      </c>
      <c r="D77" s="18">
        <v>249396.67</v>
      </c>
      <c r="E77" s="20">
        <f>+D77/C77*100</f>
        <v>2078.3055833333337</v>
      </c>
    </row>
    <row r="78" spans="1:5" ht="89.25">
      <c r="A78" s="87">
        <v>24062200</v>
      </c>
      <c r="B78" s="29" t="s">
        <v>116</v>
      </c>
      <c r="C78" s="18">
        <v>0</v>
      </c>
      <c r="D78" s="18">
        <v>67566.56</v>
      </c>
      <c r="E78" s="20"/>
    </row>
    <row r="79" spans="1:5" ht="12.75">
      <c r="A79" s="88">
        <v>30000000</v>
      </c>
      <c r="B79" s="89" t="s">
        <v>93</v>
      </c>
      <c r="C79" s="17">
        <f aca="true" t="shared" si="3" ref="C79:D81">C80</f>
        <v>0</v>
      </c>
      <c r="D79" s="17">
        <f t="shared" si="3"/>
        <v>450</v>
      </c>
      <c r="E79" s="19"/>
    </row>
    <row r="80" spans="1:5" ht="12.75">
      <c r="A80" s="90">
        <v>31000000</v>
      </c>
      <c r="B80" s="91" t="s">
        <v>117</v>
      </c>
      <c r="C80" s="17">
        <f t="shared" si="3"/>
        <v>0</v>
      </c>
      <c r="D80" s="17">
        <f t="shared" si="3"/>
        <v>450</v>
      </c>
      <c r="E80" s="19"/>
    </row>
    <row r="81" spans="1:5" ht="51">
      <c r="A81" s="90">
        <v>31010000</v>
      </c>
      <c r="B81" s="91" t="s">
        <v>118</v>
      </c>
      <c r="C81" s="17">
        <f t="shared" si="3"/>
        <v>0</v>
      </c>
      <c r="D81" s="17">
        <f t="shared" si="3"/>
        <v>450</v>
      </c>
      <c r="E81" s="19"/>
    </row>
    <row r="82" spans="1:5" ht="51">
      <c r="A82" s="39">
        <v>31010200</v>
      </c>
      <c r="B82" s="29" t="s">
        <v>119</v>
      </c>
      <c r="C82" s="18">
        <v>0</v>
      </c>
      <c r="D82" s="18">
        <v>450</v>
      </c>
      <c r="E82" s="20"/>
    </row>
    <row r="83" spans="1:5" ht="12.75">
      <c r="A83" s="59"/>
      <c r="B83" s="59" t="s">
        <v>87</v>
      </c>
      <c r="C83" s="43">
        <f>+C56+C15+C79</f>
        <v>481089300</v>
      </c>
      <c r="D83" s="43">
        <f>+D56+D15+D79</f>
        <v>283625134.4</v>
      </c>
      <c r="E83" s="44">
        <f aca="true" t="shared" si="4" ref="E83:E97">+D83/C83*100</f>
        <v>58.954779164699765</v>
      </c>
    </row>
    <row r="84" spans="1:5" ht="12.75">
      <c r="A84" s="60">
        <v>40000000</v>
      </c>
      <c r="B84" s="45" t="s">
        <v>28</v>
      </c>
      <c r="C84" s="43">
        <f>C85</f>
        <v>70796700</v>
      </c>
      <c r="D84" s="43">
        <f>D85</f>
        <v>43418200</v>
      </c>
      <c r="E84" s="44">
        <f t="shared" si="4"/>
        <v>61.32799975140084</v>
      </c>
    </row>
    <row r="85" spans="1:5" ht="12.75">
      <c r="A85" s="11">
        <v>41000000</v>
      </c>
      <c r="B85" s="10" t="s">
        <v>29</v>
      </c>
      <c r="C85" s="17">
        <f>+C86</f>
        <v>70796700</v>
      </c>
      <c r="D85" s="17">
        <f>+D86</f>
        <v>43418200</v>
      </c>
      <c r="E85" s="19">
        <f t="shared" si="4"/>
        <v>61.32799975140084</v>
      </c>
    </row>
    <row r="86" spans="1:5" ht="12.75">
      <c r="A86" s="11">
        <v>4103000</v>
      </c>
      <c r="B86" s="10" t="s">
        <v>69</v>
      </c>
      <c r="C86" s="17">
        <f>+C87</f>
        <v>70796700</v>
      </c>
      <c r="D86" s="17">
        <f>+D87</f>
        <v>43418200</v>
      </c>
      <c r="E86" s="19">
        <f t="shared" si="4"/>
        <v>61.32799975140084</v>
      </c>
    </row>
    <row r="87" spans="1:5" ht="12.75">
      <c r="A87" s="39">
        <v>41033900</v>
      </c>
      <c r="B87" s="37" t="s">
        <v>30</v>
      </c>
      <c r="C87" s="18">
        <v>70796700</v>
      </c>
      <c r="D87" s="18">
        <v>43418200</v>
      </c>
      <c r="E87" s="20">
        <f t="shared" si="4"/>
        <v>61.32799975140084</v>
      </c>
    </row>
    <row r="88" spans="1:5" ht="25.5">
      <c r="A88" s="61"/>
      <c r="B88" s="62" t="s">
        <v>58</v>
      </c>
      <c r="C88" s="43">
        <f>+C83+C84</f>
        <v>551886000</v>
      </c>
      <c r="D88" s="43">
        <f>+D83+D84</f>
        <v>327043334.4</v>
      </c>
      <c r="E88" s="44">
        <f>+D88/C88*100</f>
        <v>59.25921918657113</v>
      </c>
    </row>
    <row r="89" spans="1:5" ht="12.75">
      <c r="A89" s="11">
        <v>41040000</v>
      </c>
      <c r="B89" s="54" t="s">
        <v>68</v>
      </c>
      <c r="C89" s="17">
        <f>C90</f>
        <v>800044</v>
      </c>
      <c r="D89" s="17">
        <f>D90</f>
        <v>400026</v>
      </c>
      <c r="E89" s="19">
        <f t="shared" si="4"/>
        <v>50.00049997250151</v>
      </c>
    </row>
    <row r="90" spans="1:5" ht="38.25">
      <c r="A90" s="12">
        <v>41040200</v>
      </c>
      <c r="B90" s="53" t="s">
        <v>67</v>
      </c>
      <c r="C90" s="18">
        <v>800044</v>
      </c>
      <c r="D90" s="18">
        <v>400026</v>
      </c>
      <c r="E90" s="20">
        <f t="shared" si="4"/>
        <v>50.00049997250151</v>
      </c>
    </row>
    <row r="91" spans="1:5" ht="12.75">
      <c r="A91" s="11">
        <v>41050000</v>
      </c>
      <c r="B91" s="38" t="s">
        <v>71</v>
      </c>
      <c r="C91" s="17">
        <f>SUM(C92:C96)</f>
        <v>5953194</v>
      </c>
      <c r="D91" s="17">
        <f>SUM(D92:D96)</f>
        <v>3396138</v>
      </c>
      <c r="E91" s="19">
        <f t="shared" si="4"/>
        <v>57.04732619162084</v>
      </c>
    </row>
    <row r="92" spans="1:5" ht="25.5">
      <c r="A92" s="58" t="s">
        <v>80</v>
      </c>
      <c r="B92" s="55" t="s">
        <v>79</v>
      </c>
      <c r="C92" s="32">
        <v>1324300</v>
      </c>
      <c r="D92" s="32">
        <v>724680</v>
      </c>
      <c r="E92" s="31">
        <f t="shared" si="4"/>
        <v>54.72173978705731</v>
      </c>
    </row>
    <row r="93" spans="1:5" ht="38.25">
      <c r="A93" s="58" t="s">
        <v>82</v>
      </c>
      <c r="B93" s="55" t="s">
        <v>81</v>
      </c>
      <c r="C93" s="32">
        <v>550715</v>
      </c>
      <c r="D93" s="32">
        <v>275358</v>
      </c>
      <c r="E93" s="31">
        <f t="shared" si="4"/>
        <v>50.000090791062526</v>
      </c>
    </row>
    <row r="94" spans="1:5" ht="12.75">
      <c r="A94" s="28">
        <v>41053900</v>
      </c>
      <c r="B94" s="29" t="s">
        <v>70</v>
      </c>
      <c r="C94" s="18">
        <v>239898</v>
      </c>
      <c r="D94" s="18">
        <v>116673</v>
      </c>
      <c r="E94" s="20">
        <f t="shared" si="4"/>
        <v>48.634419628342044</v>
      </c>
    </row>
    <row r="95" spans="1:5" ht="38.25">
      <c r="A95" s="28">
        <v>41057700</v>
      </c>
      <c r="B95" s="85" t="s">
        <v>114</v>
      </c>
      <c r="C95" s="18">
        <v>88281</v>
      </c>
      <c r="D95" s="18">
        <v>29427</v>
      </c>
      <c r="E95" s="20">
        <f t="shared" si="4"/>
        <v>33.33333333333333</v>
      </c>
    </row>
    <row r="96" spans="1:5" ht="38.25">
      <c r="A96" s="28">
        <v>41059000</v>
      </c>
      <c r="B96" s="86" t="s">
        <v>115</v>
      </c>
      <c r="C96" s="18">
        <v>3750000</v>
      </c>
      <c r="D96" s="18">
        <v>2250000</v>
      </c>
      <c r="E96" s="20">
        <f t="shared" si="4"/>
        <v>60</v>
      </c>
    </row>
    <row r="97" spans="1:5" ht="24" customHeight="1">
      <c r="A97" s="42"/>
      <c r="B97" s="69" t="s">
        <v>73</v>
      </c>
      <c r="C97" s="43">
        <f>C83+C84+C89+C91</f>
        <v>558639238</v>
      </c>
      <c r="D97" s="43">
        <f>D83+D84+D89+D91</f>
        <v>330839498.4</v>
      </c>
      <c r="E97" s="44">
        <f t="shared" si="4"/>
        <v>59.22238824190863</v>
      </c>
    </row>
    <row r="98" spans="1:5" ht="12.75">
      <c r="A98" s="65"/>
      <c r="B98" s="66"/>
      <c r="C98" s="67"/>
      <c r="D98" s="67"/>
      <c r="E98" s="68"/>
    </row>
    <row r="99" spans="1:5" ht="18.75" customHeight="1">
      <c r="A99" s="102" t="s">
        <v>111</v>
      </c>
      <c r="B99" s="102"/>
      <c r="C99" s="103"/>
      <c r="D99" s="103"/>
      <c r="E99" s="103"/>
    </row>
    <row r="100" spans="1:5" ht="15" customHeight="1">
      <c r="A100" s="22"/>
      <c r="B100" s="3"/>
      <c r="C100" s="22"/>
      <c r="D100" s="22"/>
      <c r="E100" s="52" t="s">
        <v>102</v>
      </c>
    </row>
    <row r="101" spans="1:5" ht="18.75" customHeight="1">
      <c r="A101" s="104" t="s">
        <v>31</v>
      </c>
      <c r="B101" s="104" t="s">
        <v>99</v>
      </c>
      <c r="C101" s="101" t="s">
        <v>103</v>
      </c>
      <c r="D101" s="101" t="s">
        <v>113</v>
      </c>
      <c r="E101" s="101" t="s">
        <v>104</v>
      </c>
    </row>
    <row r="102" spans="1:5" ht="74.25" customHeight="1">
      <c r="A102" s="104"/>
      <c r="B102" s="104"/>
      <c r="C102" s="101"/>
      <c r="D102" s="101"/>
      <c r="E102" s="101"/>
    </row>
    <row r="103" spans="1:5" ht="12.75">
      <c r="A103" s="4">
        <v>10000000</v>
      </c>
      <c r="B103" s="5" t="s">
        <v>0</v>
      </c>
      <c r="C103" s="23">
        <f>C104</f>
        <v>163500</v>
      </c>
      <c r="D103" s="23">
        <f>D104</f>
        <v>110999.05</v>
      </c>
      <c r="E103" s="19">
        <f aca="true" t="shared" si="5" ref="E103:E108">+D103/C103*100</f>
        <v>67.88932721712538</v>
      </c>
    </row>
    <row r="104" spans="1:5" ht="12.75">
      <c r="A104" s="6">
        <v>19000000</v>
      </c>
      <c r="B104" s="7" t="s">
        <v>50</v>
      </c>
      <c r="C104" s="24">
        <f>C105</f>
        <v>163500</v>
      </c>
      <c r="D104" s="24">
        <f>D105</f>
        <v>110999.05</v>
      </c>
      <c r="E104" s="19">
        <f t="shared" si="5"/>
        <v>67.88932721712538</v>
      </c>
    </row>
    <row r="105" spans="1:5" ht="12.75">
      <c r="A105" s="6">
        <v>19010000</v>
      </c>
      <c r="B105" s="7" t="s">
        <v>20</v>
      </c>
      <c r="C105" s="24">
        <f>SUM(C106:C107)</f>
        <v>163500</v>
      </c>
      <c r="D105" s="24">
        <f>SUM(D106:D107)</f>
        <v>110999.05</v>
      </c>
      <c r="E105" s="19">
        <f t="shared" si="5"/>
        <v>67.88932721712538</v>
      </c>
    </row>
    <row r="106" spans="1:5" ht="38.25" customHeight="1">
      <c r="A106" s="56">
        <v>19010100</v>
      </c>
      <c r="B106" s="64" t="s">
        <v>83</v>
      </c>
      <c r="C106" s="25">
        <v>20500</v>
      </c>
      <c r="D106" s="25">
        <v>13936.85</v>
      </c>
      <c r="E106" s="20">
        <f t="shared" si="5"/>
        <v>67.98463414634146</v>
      </c>
    </row>
    <row r="107" spans="1:5" ht="38.25">
      <c r="A107" s="56">
        <v>19010300</v>
      </c>
      <c r="B107" s="64" t="s">
        <v>34</v>
      </c>
      <c r="C107" s="25">
        <v>143000</v>
      </c>
      <c r="D107" s="25">
        <v>97062.2</v>
      </c>
      <c r="E107" s="20">
        <f t="shared" si="5"/>
        <v>67.87566433566433</v>
      </c>
    </row>
    <row r="108" spans="1:5" ht="12.75">
      <c r="A108" s="4">
        <v>20000000</v>
      </c>
      <c r="B108" s="5" t="s">
        <v>21</v>
      </c>
      <c r="C108" s="23">
        <f>C109+C112</f>
        <v>5943767</v>
      </c>
      <c r="D108" s="23">
        <f>D109+D112</f>
        <v>4396222.5</v>
      </c>
      <c r="E108" s="19">
        <f t="shared" si="5"/>
        <v>73.96357394224908</v>
      </c>
    </row>
    <row r="109" spans="1:5" ht="12.75">
      <c r="A109" s="4">
        <v>24000000</v>
      </c>
      <c r="B109" s="5" t="s">
        <v>55</v>
      </c>
      <c r="C109" s="24">
        <f>C110</f>
        <v>0</v>
      </c>
      <c r="D109" s="24">
        <f>D110</f>
        <v>252.95</v>
      </c>
      <c r="E109" s="19">
        <v>0</v>
      </c>
    </row>
    <row r="110" spans="1:5" ht="12.75">
      <c r="A110" s="4">
        <v>24060000</v>
      </c>
      <c r="B110" s="5" t="s">
        <v>51</v>
      </c>
      <c r="C110" s="27">
        <f>C111</f>
        <v>0</v>
      </c>
      <c r="D110" s="27">
        <f>D111</f>
        <v>252.95</v>
      </c>
      <c r="E110" s="19">
        <v>0</v>
      </c>
    </row>
    <row r="111" spans="1:5" ht="38.25">
      <c r="A111" s="57">
        <v>24062100</v>
      </c>
      <c r="B111" s="64" t="s">
        <v>84</v>
      </c>
      <c r="C111" s="26">
        <v>0</v>
      </c>
      <c r="D111" s="26">
        <v>252.95</v>
      </c>
      <c r="E111" s="20"/>
    </row>
    <row r="112" spans="1:5" ht="12.75">
      <c r="A112" s="4">
        <v>25000000</v>
      </c>
      <c r="B112" s="5" t="s">
        <v>35</v>
      </c>
      <c r="C112" s="27">
        <f>C113+C118</f>
        <v>5943767</v>
      </c>
      <c r="D112" s="27">
        <f>D113+D118</f>
        <v>4395969.55</v>
      </c>
      <c r="E112" s="19">
        <f>+D112/C112*100</f>
        <v>73.95931822361139</v>
      </c>
    </row>
    <row r="113" spans="1:5" ht="25.5">
      <c r="A113" s="4">
        <v>25010000</v>
      </c>
      <c r="B113" s="5" t="s">
        <v>26</v>
      </c>
      <c r="C113" s="27">
        <f>C114+C117+C116</f>
        <v>5943767</v>
      </c>
      <c r="D113" s="27">
        <f>D114+D117+D116+D115</f>
        <v>2491405.23</v>
      </c>
      <c r="E113" s="19">
        <f>+D113/C113*100</f>
        <v>41.91626673791217</v>
      </c>
    </row>
    <row r="114" spans="1:5" ht="25.5">
      <c r="A114" s="2">
        <v>25010100</v>
      </c>
      <c r="B114" s="1" t="s">
        <v>37</v>
      </c>
      <c r="C114" s="26">
        <v>5852286</v>
      </c>
      <c r="D114" s="26">
        <v>2405390.98</v>
      </c>
      <c r="E114" s="20">
        <f>+D114/C114*100</f>
        <v>41.101733237234136</v>
      </c>
    </row>
    <row r="115" spans="1:5" ht="25.5">
      <c r="A115" s="2">
        <v>25010200</v>
      </c>
      <c r="B115" s="29" t="s">
        <v>72</v>
      </c>
      <c r="C115" s="26">
        <v>0</v>
      </c>
      <c r="D115" s="26">
        <v>7105.4</v>
      </c>
      <c r="E115" s="20"/>
    </row>
    <row r="116" spans="1:5" ht="38.25">
      <c r="A116" s="28">
        <v>25010300</v>
      </c>
      <c r="B116" s="29" t="s">
        <v>85</v>
      </c>
      <c r="C116" s="26">
        <v>91481</v>
      </c>
      <c r="D116" s="26">
        <v>68865.37</v>
      </c>
      <c r="E116" s="20">
        <f>+D116/C116*100</f>
        <v>75.27833101955596</v>
      </c>
    </row>
    <row r="117" spans="1:5" ht="25.5">
      <c r="A117" s="2">
        <v>25010400</v>
      </c>
      <c r="B117" s="1" t="s">
        <v>38</v>
      </c>
      <c r="C117" s="26">
        <v>0</v>
      </c>
      <c r="D117" s="26">
        <v>10043.48</v>
      </c>
      <c r="E117" s="20"/>
    </row>
    <row r="118" spans="1:5" ht="12.75">
      <c r="A118" s="4">
        <v>25020000</v>
      </c>
      <c r="B118" s="5" t="s">
        <v>56</v>
      </c>
      <c r="C118" s="27">
        <f>C119+C120</f>
        <v>0</v>
      </c>
      <c r="D118" s="27">
        <f>D119+D120</f>
        <v>1904564.32</v>
      </c>
      <c r="E118" s="19">
        <v>0</v>
      </c>
    </row>
    <row r="119" spans="1:5" ht="12.75">
      <c r="A119" s="2">
        <v>25020100</v>
      </c>
      <c r="B119" s="1" t="s">
        <v>36</v>
      </c>
      <c r="C119" s="26">
        <v>0</v>
      </c>
      <c r="D119" s="26">
        <v>754971.98</v>
      </c>
      <c r="E119" s="20">
        <v>0</v>
      </c>
    </row>
    <row r="120" spans="1:5" ht="76.5">
      <c r="A120" s="2">
        <v>25020200</v>
      </c>
      <c r="B120" s="15" t="s">
        <v>100</v>
      </c>
      <c r="C120" s="26">
        <v>0</v>
      </c>
      <c r="D120" s="26">
        <v>1149592.34</v>
      </c>
      <c r="E120" s="20">
        <v>0</v>
      </c>
    </row>
    <row r="121" spans="1:5" ht="12.75">
      <c r="A121" s="4">
        <v>30000000</v>
      </c>
      <c r="B121" s="73" t="s">
        <v>93</v>
      </c>
      <c r="C121" s="27">
        <f aca="true" t="shared" si="6" ref="C121:D123">C122</f>
        <v>5000</v>
      </c>
      <c r="D121" s="27">
        <f t="shared" si="6"/>
        <v>2230280.3</v>
      </c>
      <c r="E121" s="19"/>
    </row>
    <row r="122" spans="1:5" ht="12.75">
      <c r="A122" s="4">
        <v>33000000</v>
      </c>
      <c r="B122" s="73" t="s">
        <v>94</v>
      </c>
      <c r="C122" s="27">
        <f t="shared" si="6"/>
        <v>5000</v>
      </c>
      <c r="D122" s="27">
        <f t="shared" si="6"/>
        <v>2230280.3</v>
      </c>
      <c r="E122" s="19"/>
    </row>
    <row r="123" spans="1:5" ht="12.75">
      <c r="A123" s="4">
        <v>33010000</v>
      </c>
      <c r="B123" s="73" t="s">
        <v>95</v>
      </c>
      <c r="C123" s="27">
        <f t="shared" si="6"/>
        <v>5000</v>
      </c>
      <c r="D123" s="27">
        <f t="shared" si="6"/>
        <v>2230280.3</v>
      </c>
      <c r="E123" s="19"/>
    </row>
    <row r="124" spans="1:5" ht="51">
      <c r="A124" s="2">
        <v>33010100</v>
      </c>
      <c r="B124" s="72" t="s">
        <v>96</v>
      </c>
      <c r="C124" s="26">
        <v>5000</v>
      </c>
      <c r="D124" s="26">
        <v>2230280.3</v>
      </c>
      <c r="E124" s="20"/>
    </row>
    <row r="125" spans="1:5" ht="12.75">
      <c r="A125" s="4">
        <v>50000000</v>
      </c>
      <c r="B125" s="5" t="s">
        <v>27</v>
      </c>
      <c r="C125" s="27">
        <f>C126</f>
        <v>34300</v>
      </c>
      <c r="D125" s="27">
        <f>D126</f>
        <v>40491.79</v>
      </c>
      <c r="E125" s="30">
        <f>+D125/C125*100</f>
        <v>118.05186588921283</v>
      </c>
    </row>
    <row r="126" spans="1:5" ht="38.25">
      <c r="A126" s="2">
        <v>50110000</v>
      </c>
      <c r="B126" s="1" t="s">
        <v>57</v>
      </c>
      <c r="C126" s="26">
        <v>34300</v>
      </c>
      <c r="D126" s="26">
        <v>40491.79</v>
      </c>
      <c r="E126" s="31">
        <f>+D126/C126*100</f>
        <v>118.05186588921283</v>
      </c>
    </row>
    <row r="127" spans="1:5" ht="12.75">
      <c r="A127" s="63"/>
      <c r="B127" s="59" t="s">
        <v>87</v>
      </c>
      <c r="C127" s="48">
        <f>C103+C108+C125+C121</f>
        <v>6146567</v>
      </c>
      <c r="D127" s="48">
        <f>D103+D108+D125+D121</f>
        <v>6777993.64</v>
      </c>
      <c r="E127" s="49">
        <f>+D127/C127*100</f>
        <v>110.2728342504035</v>
      </c>
    </row>
    <row r="128" spans="1:5" ht="14.25">
      <c r="A128" s="50"/>
      <c r="B128" s="51" t="s">
        <v>73</v>
      </c>
      <c r="C128" s="48">
        <f>+C127</f>
        <v>6146567</v>
      </c>
      <c r="D128" s="48">
        <f>+D127</f>
        <v>6777993.64</v>
      </c>
      <c r="E128" s="49">
        <f>+D128/C128*100</f>
        <v>110.2728342504035</v>
      </c>
    </row>
    <row r="129" spans="1:5" ht="12.75">
      <c r="A129" s="80"/>
      <c r="B129" s="80"/>
      <c r="C129" s="80"/>
      <c r="D129" s="80"/>
      <c r="E129" s="80"/>
    </row>
    <row r="130" spans="1:5" ht="15.75">
      <c r="A130" s="95" t="s">
        <v>124</v>
      </c>
      <c r="B130" s="94"/>
      <c r="C130" s="94"/>
      <c r="D130" s="95" t="s">
        <v>125</v>
      </c>
      <c r="E130" s="94"/>
    </row>
    <row r="131" spans="1:5" ht="15.75">
      <c r="A131" s="95"/>
      <c r="B131" s="94"/>
      <c r="C131" s="94"/>
      <c r="D131" s="95"/>
      <c r="E131" s="94"/>
    </row>
    <row r="132" spans="1:5" ht="15">
      <c r="A132" s="96" t="s">
        <v>74</v>
      </c>
      <c r="B132" s="97"/>
      <c r="C132" s="98"/>
      <c r="D132" s="98"/>
      <c r="E132" s="99"/>
    </row>
    <row r="133" spans="1:5" ht="15">
      <c r="A133" s="100" t="s">
        <v>75</v>
      </c>
      <c r="B133" s="100"/>
      <c r="C133" s="98"/>
      <c r="D133" s="98"/>
      <c r="E133" s="99"/>
    </row>
    <row r="134" spans="1:5" ht="15">
      <c r="A134" s="100" t="s">
        <v>76</v>
      </c>
      <c r="B134" s="100"/>
      <c r="C134" s="98"/>
      <c r="D134" s="98" t="s">
        <v>86</v>
      </c>
      <c r="E134" s="99"/>
    </row>
    <row r="135" spans="1:5" ht="12.75">
      <c r="A135" s="80"/>
      <c r="B135" s="80"/>
      <c r="C135" s="80"/>
      <c r="D135" s="80"/>
      <c r="E135" s="80"/>
    </row>
  </sheetData>
  <sheetProtection/>
  <mergeCells count="16">
    <mergeCell ref="C4:F4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  <mergeCell ref="E101:E102"/>
    <mergeCell ref="A99:E99"/>
    <mergeCell ref="A101:A102"/>
    <mergeCell ref="B101:B102"/>
    <mergeCell ref="C101:C102"/>
    <mergeCell ref="D101:D102"/>
  </mergeCells>
  <conditionalFormatting sqref="C104:D107 C109:D126">
    <cfRule type="expression" priority="1" dxfId="1" stopIfTrue="1">
      <formula>($C104=999)</formula>
    </cfRule>
    <cfRule type="expression" priority="2" dxfId="0" stopIfTrue="1">
      <formula>MOD(ROW(),2)=1</formula>
    </cfRule>
  </conditionalFormatting>
  <hyperlinks>
    <hyperlink ref="B39" r:id="rId1" display="https://zakon.rada.gov.ua/rada/show/ru/2755-17"/>
    <hyperlink ref="B63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2023-08-15T13:41:41Z</cp:lastPrinted>
  <dcterms:created xsi:type="dcterms:W3CDTF">2015-04-15T06:48:28Z</dcterms:created>
  <dcterms:modified xsi:type="dcterms:W3CDTF">2023-08-15T13:41:42Z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